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5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<sst xmlns="http://schemas.openxmlformats.org/spreadsheetml/2006/main" count="26" uniqueCount="26">
  <si>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RPM</t>
  </si>
  <si>
    <t>Gear 1</t>
  </si>
  <si>
    <t>Gear 2</t>
  </si>
  <si>
    <t>Gear 3</t>
  </si>
  <si>
    <t>Gear 4</t>
  </si>
  <si>
    <t>Gear 5</t>
  </si>
  <si>
    <t>Gear 6</t>
  </si>
  <si>
    <t>Wheel Size (inch)</t>
  </si>
  <si>
    <t>Tyre width</t>
  </si>
  <si>
    <t>Aspect Ratio</t>
  </si>
  <si>
    <t xml:space="preserve">  Primary Reduction </t>
  </si>
  <si>
    <t>Gearbox Sprocket</t>
  </si>
  <si>
    <t xml:space="preserve"> Speed MPH</t>
  </si>
  <si>
    <t xml:space="preserve"> Ratio</t>
  </si>
  <si>
    <t>Rear Sprocket</t>
  </si>
  <si>
    <t>MPH per 1,000 RPM in Top Gear</t>
  </si>
  <si>
    <t>Calculated wheel circumference (inches)</t>
  </si>
  <si>
    <t>Measured wheel circumference (inches)</t>
  </si>
  <si>
    <t>Speed MPH</t>
  </si>
  <si>
    <t>Corrected</t>
  </si>
  <si>
    <t>Calculated</t>
  </si>
  <si>
    <t>Actual maximum revs in top gear</t>
  </si>
  <si>
    <t>Actual maximum speed in top gear</t>
  </si>
  <si>
    <t>Note: no allowance is made for rev counter accuracy or tyre growth at speed. Rev counters tend to over-read, tyres can 'grow' in circumference at speed</t>
  </si>
  <si>
    <t>Hopefully these factors balance each other out!</t>
  </si>
  <si>
    <r>
      <t xml:space="preserve">Gearing Calculator Chart. </t>
    </r>
    <r>
      <rPr>
        <sz val="10"/>
        <color indexed="53"/>
        <rFont val="Arial"/>
        <family val="2"/>
      </rPr>
      <t>Red</t>
    </r>
    <r>
      <rPr>
        <sz val="10"/>
        <rFont val="Arial"/>
        <family val="0"/>
      </rPr>
      <t xml:space="preserve"> = user variable. Black = theoretical values.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= calculated values from observed data.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</si>
</sst>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00000"/>
    <numFmt numFmtId="167" formatCode="0.00000"/>
    <numFmt numFmtId="168" formatCode="0.000000000"/>
    <numFmt numFmtId="169" formatCode="0.00000000"/>
    <numFmt numFmtId="170" formatCode="0.0000000"/>
    <numFmt numFmtId="171" formatCode="0.0000000000"/>
    <numFmt numFmtId="172" formatCode="0.00000000000"/>
    <numFmt numFmtId="173" formatCode="0.000000000000"/>
    <numFmt numFmtId="174" formatCode="0.0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2" fontId="2" fillId="0" borderId="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hidden="1"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15.7109375" style="0" customWidth="1"/>
    <col min="2" max="2" width="10.57421875" style="0" customWidth="1"/>
    <col min="3" max="3" width="14.57421875" style="1" customWidth="1"/>
    <col min="4" max="4" width="16.28125" style="0" customWidth="1"/>
    <col min="5" max="5" width="13.421875" style="0" customWidth="1"/>
    <col min="6" max="6" width="15.7109375" style="0" customWidth="1"/>
    <col min="7" max="7" width="12.28125" style="0" customWidth="1"/>
  </cols>
  <sheetData>
    <row r="1" spans="1:10" ht="12.7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ht="15.75" customHeight="1" thickBot="1"/>
    <row r="3" spans="1:7" ht="24.75" customHeight="1" thickBot="1">
      <c r="A3" s="15" t="s">
        <v>7</v>
      </c>
      <c r="B3" s="15" t="s">
        <v>8</v>
      </c>
      <c r="C3" s="13" t="s">
        <v>9</v>
      </c>
      <c r="D3" s="15" t="s">
        <v>10</v>
      </c>
      <c r="E3" s="13" t="s">
        <v>14</v>
      </c>
      <c r="F3" s="15" t="s">
        <v>11</v>
      </c>
      <c r="G3" s="14" t="s">
        <v>0</v>
      </c>
    </row>
    <row r="4" spans="1:7" ht="12.75" customHeight="1">
      <c r="A4" s="8"/>
      <c r="B4" s="8"/>
      <c r="C4" s="2"/>
      <c r="D4" s="8"/>
      <c r="E4" s="2"/>
      <c r="F4" s="8"/>
      <c r="G4" s="3"/>
    </row>
    <row r="5" spans="1:7" ht="12.75" customHeight="1">
      <c r="A5" s="33">
        <v>18</v>
      </c>
      <c r="B5" s="33">
        <v>100</v>
      </c>
      <c r="C5" s="34">
        <v>90</v>
      </c>
      <c r="D5" s="33">
        <v>3.227</v>
      </c>
      <c r="E5" s="34">
        <v>46</v>
      </c>
      <c r="F5" s="33">
        <v>16</v>
      </c>
      <c r="G5" s="35">
        <v>11500</v>
      </c>
    </row>
    <row r="6" spans="1:7" ht="13.5" thickBot="1">
      <c r="A6" s="10"/>
      <c r="B6" s="10"/>
      <c r="C6" s="5"/>
      <c r="D6" s="10"/>
      <c r="E6" s="4"/>
      <c r="F6" s="10"/>
      <c r="G6" s="6"/>
    </row>
    <row r="7" ht="13.5" thickBot="1"/>
    <row r="8" spans="1:4" ht="12.75">
      <c r="A8" s="7"/>
      <c r="B8" s="7"/>
      <c r="C8" s="20" t="s">
        <v>20</v>
      </c>
      <c r="D8" s="21" t="s">
        <v>19</v>
      </c>
    </row>
    <row r="9" spans="1:4" ht="13.5" thickBot="1">
      <c r="A9" s="10"/>
      <c r="B9" s="12" t="s">
        <v>13</v>
      </c>
      <c r="C9" s="22" t="s">
        <v>18</v>
      </c>
      <c r="D9" s="23" t="s">
        <v>12</v>
      </c>
    </row>
    <row r="10" spans="1:4" ht="12.75">
      <c r="A10" s="9" t="s">
        <v>1</v>
      </c>
      <c r="B10" s="31">
        <v>2.833</v>
      </c>
      <c r="C10" s="24">
        <f>SUM(G5*60*(1/B10)*(1/D5)/(E5/F5))/(63360/((((B5*C5/100)/25.4)+(A5/2))*2*3.1415927))</f>
        <v>32.65445672970499</v>
      </c>
      <c r="D10" s="25">
        <f>SUM(G5*60*(1/B10)*(1/D5)/(E5/F5))/(63360/D23)</f>
        <v>32.65445672970499</v>
      </c>
    </row>
    <row r="11" spans="1:4" ht="12.75">
      <c r="A11" s="9" t="s">
        <v>2</v>
      </c>
      <c r="B11" s="31">
        <v>1.813</v>
      </c>
      <c r="C11" s="24">
        <f>SUM(G5*60*(1/B11)*(1/D5)/(E5/F5))/(63360/((((B5*C5/100)/25.4)+(A5/2))*2*3.1415927))</f>
        <v>51.02596575579385</v>
      </c>
      <c r="D11" s="25">
        <f>SUM(G5*60*(1/B11)*(1/D5)/(E5/F5))/(63360/D23)</f>
        <v>51.02596575579385</v>
      </c>
    </row>
    <row r="12" spans="1:4" ht="12.75">
      <c r="A12" s="9" t="s">
        <v>3</v>
      </c>
      <c r="B12" s="31">
        <v>1.368</v>
      </c>
      <c r="C12" s="24">
        <f>SUM(G5*60*(1/B12)*(1/D5)/(E5/F5))/(63360/((((B5*C5/100)/25.4)+(A5/2))*2*3.1415927))</f>
        <v>67.62432449945486</v>
      </c>
      <c r="D12" s="25">
        <f>SUM(G5*60*(1/B12)*(1/D5)/(E5/F5))/(63360/D23)</f>
        <v>67.62432449945486</v>
      </c>
    </row>
    <row r="13" spans="1:4" ht="12.75">
      <c r="A13" s="9" t="s">
        <v>4</v>
      </c>
      <c r="B13" s="31">
        <v>1.143</v>
      </c>
      <c r="C13" s="24">
        <f>SUM(G5*60*(1/B13)*(1/D5)/(E5/F5))/(63360/((((B5*C5/100)/25.4)+(A5/2))*2*3.1415927))</f>
        <v>80.93619940092233</v>
      </c>
      <c r="D13" s="25">
        <f>SUM(G5*60*(1/B13)*(1/D5)/(E5/F5))/(63360/D23)</f>
        <v>80.93619940092233</v>
      </c>
    </row>
    <row r="14" spans="1:4" ht="12.75">
      <c r="A14" s="9" t="s">
        <v>5</v>
      </c>
      <c r="B14" s="31">
        <v>1</v>
      </c>
      <c r="C14" s="24">
        <f>SUM(G5*60*(1/B14)*(1/D5)/(E5/F5))/(63360/((((B5*C5/100)/25.4)+(A5/2))*2*3.1415927))</f>
        <v>92.51007591525425</v>
      </c>
      <c r="D14" s="25">
        <f>SUM(G5*60*(1/B14)*(1/D5)/(E5/F5))/(63360/D23)</f>
        <v>92.51007591525425</v>
      </c>
    </row>
    <row r="15" spans="1:4" ht="12.75">
      <c r="A15" s="9" t="s">
        <v>6</v>
      </c>
      <c r="B15" s="31">
        <v>0.917</v>
      </c>
      <c r="C15" s="24">
        <f>SUM(G5*60*(1/B15)*(1/D5)/(E5/F5))/(63360/((((B5*C5/100)/25.4)+(A5/2))*2*3.1415927))</f>
        <v>100.88339794466111</v>
      </c>
      <c r="D15" s="25">
        <f>SUM(G5*60*(1/B15)*(1/D5)/(E5/F5))/(63360/D23)</f>
        <v>100.88339794466111</v>
      </c>
    </row>
    <row r="16" spans="1:4" ht="13.5" thickBot="1">
      <c r="A16" s="10"/>
      <c r="B16" s="12"/>
      <c r="C16" s="22"/>
      <c r="D16" s="23"/>
    </row>
    <row r="20" spans="1:4" ht="12.75">
      <c r="A20" s="26"/>
      <c r="B20" s="26"/>
      <c r="C20" s="27"/>
      <c r="D20" s="26"/>
    </row>
    <row r="21" spans="1:4" ht="12.75">
      <c r="A21" s="28" t="s">
        <v>16</v>
      </c>
      <c r="B21" s="28"/>
      <c r="C21" s="28"/>
      <c r="D21" s="29">
        <f>SUM((((B5*C5/100)/25.4)+(A5/2))*2*3.1415927)</f>
        <v>78.81192395433071</v>
      </c>
    </row>
    <row r="22" spans="1:4" ht="12.75">
      <c r="A22" s="27"/>
      <c r="B22" s="27"/>
      <c r="C22" s="27"/>
      <c r="D22" s="29"/>
    </row>
    <row r="23" spans="1:4" ht="12.75">
      <c r="A23" s="19" t="s">
        <v>17</v>
      </c>
      <c r="B23" s="19"/>
      <c r="C23" s="19"/>
      <c r="D23" s="32">
        <f>SUM(D21)</f>
        <v>78.81192395433071</v>
      </c>
    </row>
    <row r="24" spans="1:4" ht="12.75">
      <c r="A24" s="1"/>
      <c r="B24" s="1"/>
      <c r="D24" s="16"/>
    </row>
    <row r="25" spans="1:4" ht="12.75">
      <c r="A25" s="17"/>
      <c r="B25" s="17"/>
      <c r="C25" s="17"/>
      <c r="D25" s="18"/>
    </row>
    <row r="26" spans="1:4" ht="12.75">
      <c r="A26" s="26"/>
      <c r="B26" s="26"/>
      <c r="C26" s="27"/>
      <c r="D26" s="26"/>
    </row>
    <row r="27" spans="1:4" ht="12.75">
      <c r="A27" s="28" t="s">
        <v>15</v>
      </c>
      <c r="B27" s="28"/>
      <c r="C27" s="28"/>
      <c r="D27" s="29">
        <f>SUM(1000*60*(1/B15)*(1/D5)/(E5/F5))/(63360/((((B5*C5/100)/25.4)+(A5/2))*2*3.1415927))</f>
        <v>8.772469386492272</v>
      </c>
    </row>
    <row r="28" spans="1:4" ht="12.75">
      <c r="A28" s="26"/>
      <c r="B28" s="26"/>
      <c r="C28" s="27"/>
      <c r="D28" s="26"/>
    </row>
    <row r="29" spans="1:4" ht="12.75">
      <c r="A29" s="30" t="s">
        <v>21</v>
      </c>
      <c r="B29" s="30"/>
      <c r="C29" s="30"/>
      <c r="D29" s="36">
        <v>11500</v>
      </c>
    </row>
    <row r="31" spans="1:4" ht="12.75">
      <c r="A31" s="38" t="s">
        <v>22</v>
      </c>
      <c r="B31" s="38"/>
      <c r="C31" s="38"/>
      <c r="D31" s="39">
        <f>SUM(D29*60*(1/B15)*(1/D5)/(E5/F5))/(63360/D23)</f>
        <v>100.88339794466111</v>
      </c>
    </row>
    <row r="33" spans="1:10" ht="12.75">
      <c r="A33" s="37" t="s">
        <v>23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.75">
      <c r="A34" s="37" t="s">
        <v>24</v>
      </c>
      <c r="B34" s="37"/>
      <c r="C34" s="37"/>
      <c r="D34" s="37"/>
      <c r="E34" s="37"/>
      <c r="F34" s="37"/>
      <c r="G34" s="37"/>
      <c r="H34" s="37"/>
      <c r="I34" s="37"/>
      <c r="J34" s="37"/>
    </row>
  </sheetData>
  <sheetProtection password="C7C2" sheet="1" objects="1" scenarios="1"/>
  <mergeCells count="9">
    <mergeCell ref="A1:J1"/>
    <mergeCell ref="A29:C29"/>
    <mergeCell ref="A31:C31"/>
    <mergeCell ref="A33:J33"/>
    <mergeCell ref="A34:J34"/>
    <mergeCell ref="A21:C21"/>
    <mergeCell ref="A27:C27"/>
    <mergeCell ref="A23:C23"/>
    <mergeCell ref="A25:C2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Norton</dc:creator>
  <cp:keywords/>
  <dc:description/>
  <cp:lastModifiedBy>Wendy Norton</cp:lastModifiedBy>
  <cp:lastPrinted>2004-02-27T00:02:09Z</cp:lastPrinted>
  <dcterms:created xsi:type="dcterms:W3CDTF">2004-02-26T10:48:28Z</dcterms:created>
  <dcterms:modified xsi:type="dcterms:W3CDTF">2004-02-27T06:49:21Z</dcterms:modified>
  <cp:category/>
  <cp:version/>
  <cp:contentType/>
  <cp:contentStatus/>
</cp:coreProperties>
</file>